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530" activeTab="2"/>
  </bookViews>
  <sheets>
    <sheet name="Zuschlagsätze berechnen" sheetId="1" r:id="rId1"/>
    <sheet name="Zuschlagsätze anwenden" sheetId="2" r:id="rId2"/>
    <sheet name="Angebotskalkulation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2" l="1"/>
  <c r="E5" i="3"/>
  <c r="D9" i="2"/>
  <c r="E9" i="2" s="1"/>
  <c r="C13" i="3" s="1"/>
  <c r="D8" i="2"/>
  <c r="E8" i="2" s="1"/>
  <c r="C12" i="3" s="1"/>
  <c r="D7" i="2"/>
  <c r="E7" i="2" s="1"/>
  <c r="D6" i="2"/>
  <c r="E6" i="2" s="1"/>
  <c r="B10" i="3"/>
  <c r="E10" i="3" s="1"/>
  <c r="B9" i="3"/>
  <c r="E9" i="3" s="1"/>
  <c r="B8" i="3"/>
  <c r="E8" i="3" s="1"/>
  <c r="B7" i="3"/>
  <c r="E7" i="3" s="1"/>
  <c r="B6" i="3"/>
  <c r="E6" i="3" s="1"/>
  <c r="C20" i="3" l="1"/>
  <c r="C18" i="3"/>
  <c r="B17" i="3" s="1"/>
  <c r="C17" i="3"/>
  <c r="C15" i="3"/>
  <c r="E11" i="3"/>
  <c r="F11" i="1"/>
  <c r="F9" i="1" s="1"/>
  <c r="F7" i="1"/>
  <c r="F6" i="1"/>
  <c r="E13" i="3" l="1"/>
  <c r="E12" i="3"/>
  <c r="F8" i="1"/>
  <c r="E14" i="3" l="1"/>
  <c r="E15" i="3" s="1"/>
  <c r="E16" i="3" s="1"/>
  <c r="E17" i="3" s="1"/>
  <c r="E18" i="3" l="1"/>
  <c r="E19" i="3" s="1"/>
  <c r="E20" i="3" s="1"/>
  <c r="E21" i="3" s="1"/>
</calcChain>
</file>

<file path=xl/comments1.xml><?xml version="1.0" encoding="utf-8"?>
<comments xmlns="http://schemas.openxmlformats.org/spreadsheetml/2006/main">
  <authors>
    <author>WDF Verlag GmbH</author>
  </authors>
  <commentList>
    <comment ref="D5" authorId="0">
      <text>
        <r>
          <rPr>
            <b/>
            <sz val="9"/>
            <color indexed="81"/>
            <rFont val="Segoe UI"/>
            <family val="2"/>
          </rPr>
          <t>Verwenden:</t>
        </r>
        <r>
          <rPr>
            <sz val="9"/>
            <color indexed="81"/>
            <rFont val="Segoe UI"/>
            <family val="2"/>
          </rPr>
          <t xml:space="preserve">
1= eigener Zuschlagsatz wird verwendet
0= aus BAB berechneter Zuschlagsatz wird verwendet</t>
        </r>
      </text>
    </comment>
  </commentList>
</comments>
</file>

<file path=xl/comments2.xml><?xml version="1.0" encoding="utf-8"?>
<comments xmlns="http://schemas.openxmlformats.org/spreadsheetml/2006/main">
  <authors>
    <author>WDF Verlag GmbH</author>
  </authors>
  <commentList>
    <comment ref="B5" authorId="0">
      <text>
        <r>
          <rPr>
            <b/>
            <sz val="9"/>
            <color indexed="81"/>
            <rFont val="Segoe UI"/>
            <family val="2"/>
          </rPr>
          <t>Verwenden:</t>
        </r>
        <r>
          <rPr>
            <sz val="9"/>
            <color indexed="81"/>
            <rFont val="Segoe UI"/>
            <family val="2"/>
          </rPr>
          <t xml:space="preserve">
1= manuell eingegebenen Betrag verwenden
0= Wert aus BAB verwenden</t>
        </r>
      </text>
    </comment>
  </commentList>
</comments>
</file>

<file path=xl/sharedStrings.xml><?xml version="1.0" encoding="utf-8"?>
<sst xmlns="http://schemas.openxmlformats.org/spreadsheetml/2006/main" count="56" uniqueCount="40">
  <si>
    <t>Zuschlagsätze berechnen</t>
  </si>
  <si>
    <t>Daten aus dem Betriebsabrechnungsbogen:</t>
  </si>
  <si>
    <t>Materialgemeinkosten:</t>
  </si>
  <si>
    <t>Fertigungsgemeinkosten:</t>
  </si>
  <si>
    <t>Verwaltungsgemeinkosten:</t>
  </si>
  <si>
    <t>Einzelkosten Fertigungsmaterial:</t>
  </si>
  <si>
    <t>Einzelkosten Fertigungslöhne:</t>
  </si>
  <si>
    <t>lt. BAB</t>
  </si>
  <si>
    <t>Vertriebgemeinkosten:</t>
  </si>
  <si>
    <t>Vertriebszuschlagsatz:</t>
  </si>
  <si>
    <t>Materialzuschlagsatz:</t>
  </si>
  <si>
    <t>Fertigungszuschlagsatz:</t>
  </si>
  <si>
    <t>Verwaltungszuschlagsatz:</t>
  </si>
  <si>
    <t>HKU:</t>
  </si>
  <si>
    <t>Zuschlagsatz</t>
  </si>
  <si>
    <t>Zuschlagsart</t>
  </si>
  <si>
    <t>Unfertige Erzeugnisse</t>
  </si>
  <si>
    <t>Anfangsbestand:</t>
  </si>
  <si>
    <t>Endbestand:</t>
  </si>
  <si>
    <t>Fertige Erzeugnisse:</t>
  </si>
  <si>
    <t>Herstellkosten des Umsatzes</t>
  </si>
  <si>
    <t>Sondereinzelkosten der Fertigung:</t>
  </si>
  <si>
    <t>Gewinn:</t>
  </si>
  <si>
    <t>Kundenrabatt:</t>
  </si>
  <si>
    <t>Kundenskonto:</t>
  </si>
  <si>
    <t>Vertreterprovision:</t>
  </si>
  <si>
    <t>Zuschlagsätze anwenden</t>
  </si>
  <si>
    <t>Angebotskalkulation</t>
  </si>
  <si>
    <t>Bezeichnung:</t>
  </si>
  <si>
    <t>Fertigungslöhne:</t>
  </si>
  <si>
    <t>Sondereinzelkosten:</t>
  </si>
  <si>
    <t>Fertigungsmaterial:</t>
  </si>
  <si>
    <t>Herstellkosten</t>
  </si>
  <si>
    <t>Vertriebsgemeinkosten:</t>
  </si>
  <si>
    <t>Selbstkosten</t>
  </si>
  <si>
    <t>Barverkaufspreis</t>
  </si>
  <si>
    <t>Zielverkaufspreis</t>
  </si>
  <si>
    <t>Nettoverkaufspreis</t>
  </si>
  <si>
    <t>Verwenden</t>
  </si>
  <si>
    <t>Manuell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</si>
</sst>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3" borderId="1" xfId="0" applyFill="1" applyBorder="1"/>
    <xf numFmtId="0" fontId="1" fillId="2" borderId="1" xfId="0" applyFont="1" applyFill="1" applyBorder="1"/>
    <xf numFmtId="0" fontId="0" fillId="2" borderId="1" xfId="0" applyFill="1" applyBorder="1" applyAlignment="1">
      <alignment horizontal="center"/>
    </xf>
    <xf numFmtId="164" fontId="0" fillId="4" borderId="1" xfId="0" applyNumberFormat="1" applyFill="1" applyBorder="1"/>
    <xf numFmtId="0" fontId="1" fillId="5" borderId="0" xfId="0" applyFont="1" applyFill="1"/>
    <xf numFmtId="10" fontId="1" fillId="6" borderId="1" xfId="0" applyNumberFormat="1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10" fontId="0" fillId="4" borderId="1" xfId="0" applyNumberFormat="1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Fill="1" applyBorder="1"/>
    <xf numFmtId="0" fontId="0" fillId="3" borderId="2" xfId="0" applyFill="1" applyBorder="1"/>
    <xf numFmtId="10" fontId="0" fillId="0" borderId="0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1" fillId="2" borderId="1" xfId="0" applyFont="1" applyFill="1" applyBorder="1" applyAlignment="1">
      <alignment horizontal="center"/>
    </xf>
    <xf numFmtId="10" fontId="0" fillId="7" borderId="1" xfId="0" applyNumberFormat="1" applyFill="1" applyBorder="1"/>
    <xf numFmtId="0" fontId="0" fillId="5" borderId="1" xfId="0" applyFill="1" applyBorder="1"/>
    <xf numFmtId="164" fontId="1" fillId="5" borderId="1" xfId="0" applyNumberFormat="1" applyFont="1" applyFill="1" applyBorder="1"/>
    <xf numFmtId="164" fontId="2" fillId="9" borderId="1" xfId="0" applyNumberFormat="1" applyFont="1" applyFill="1" applyBorder="1"/>
    <xf numFmtId="164" fontId="2" fillId="10" borderId="1" xfId="0" applyNumberFormat="1" applyFont="1" applyFill="1" applyBorder="1"/>
    <xf numFmtId="0" fontId="3" fillId="9" borderId="1" xfId="0" applyFont="1" applyFill="1" applyBorder="1"/>
    <xf numFmtId="0" fontId="3" fillId="10" borderId="1" xfId="0" applyFont="1" applyFill="1" applyBorder="1"/>
    <xf numFmtId="10" fontId="0" fillId="6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5" borderId="1" xfId="0" applyFont="1" applyFill="1" applyBorder="1" applyAlignment="1"/>
    <xf numFmtId="0" fontId="0" fillId="0" borderId="1" xfId="0" applyBorder="1" applyAlignment="1"/>
    <xf numFmtId="10" fontId="0" fillId="8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0"/>
  <sheetViews>
    <sheetView workbookViewId="0">
      <selection activeCell="C13" sqref="C13"/>
    </sheetView>
  </sheetViews>
  <sheetFormatPr baseColWidth="10" defaultRowHeight="15" x14ac:dyDescent="0.25"/>
  <cols>
    <col min="2" max="2" width="41.7109375" customWidth="1"/>
    <col min="4" max="4" width="3.7109375" customWidth="1"/>
    <col min="5" max="5" width="27" customWidth="1"/>
    <col min="6" max="6" width="13.5703125" customWidth="1"/>
    <col min="8" max="8" width="21.5703125" customWidth="1"/>
  </cols>
  <sheetData>
    <row r="2" spans="2:9" x14ac:dyDescent="0.25">
      <c r="B2" s="5" t="s">
        <v>0</v>
      </c>
    </row>
    <row r="5" spans="2:9" x14ac:dyDescent="0.25">
      <c r="B5" s="2" t="s">
        <v>1</v>
      </c>
      <c r="C5" s="3" t="s">
        <v>7</v>
      </c>
      <c r="E5" s="2" t="s">
        <v>15</v>
      </c>
      <c r="F5" s="3" t="s">
        <v>14</v>
      </c>
      <c r="H5" s="9"/>
      <c r="I5" s="10"/>
    </row>
    <row r="6" spans="2:9" x14ac:dyDescent="0.25">
      <c r="B6" s="1" t="s">
        <v>2</v>
      </c>
      <c r="C6" s="4">
        <v>20500</v>
      </c>
      <c r="E6" s="1" t="s">
        <v>10</v>
      </c>
      <c r="F6" s="6">
        <f>100/C10*C6/100</f>
        <v>0.16269841269841268</v>
      </c>
      <c r="H6" s="11"/>
      <c r="I6" s="14"/>
    </row>
    <row r="7" spans="2:9" x14ac:dyDescent="0.25">
      <c r="B7" s="1" t="s">
        <v>3</v>
      </c>
      <c r="C7" s="4">
        <v>186200</v>
      </c>
      <c r="E7" s="1" t="s">
        <v>11</v>
      </c>
      <c r="F7" s="6">
        <f>100/C11*C7/100</f>
        <v>1.1353658536585365</v>
      </c>
      <c r="H7" s="11"/>
      <c r="I7" s="14"/>
    </row>
    <row r="8" spans="2:9" x14ac:dyDescent="0.25">
      <c r="B8" s="1" t="s">
        <v>4</v>
      </c>
      <c r="C8" s="4">
        <v>45800</v>
      </c>
      <c r="E8" s="1" t="s">
        <v>12</v>
      </c>
      <c r="F8" s="6">
        <f>100/F11*C8/100</f>
        <v>9.360310647864295E-2</v>
      </c>
      <c r="H8" s="11"/>
      <c r="I8" s="14"/>
    </row>
    <row r="9" spans="2:9" x14ac:dyDescent="0.25">
      <c r="B9" s="1" t="s">
        <v>8</v>
      </c>
      <c r="C9" s="4">
        <v>32400</v>
      </c>
      <c r="E9" s="1" t="s">
        <v>9</v>
      </c>
      <c r="F9" s="6">
        <f>100/F11*C9/100</f>
        <v>6.6217044757817284E-2</v>
      </c>
      <c r="H9" s="11"/>
      <c r="I9" s="14"/>
    </row>
    <row r="10" spans="2:9" x14ac:dyDescent="0.25">
      <c r="B10" s="1" t="s">
        <v>5</v>
      </c>
      <c r="C10" s="4">
        <v>126000</v>
      </c>
      <c r="E10" s="2" t="s">
        <v>20</v>
      </c>
    </row>
    <row r="11" spans="2:9" x14ac:dyDescent="0.25">
      <c r="B11" s="1" t="s">
        <v>6</v>
      </c>
      <c r="C11" s="4">
        <v>164000</v>
      </c>
      <c r="E11" s="1" t="s">
        <v>13</v>
      </c>
      <c r="F11" s="7">
        <f>C10+C6+C11+C7+(C19-C20)-(C16-C15)</f>
        <v>489300</v>
      </c>
    </row>
    <row r="12" spans="2:9" x14ac:dyDescent="0.25">
      <c r="B12" s="1" t="s">
        <v>21</v>
      </c>
      <c r="C12" s="4">
        <v>870</v>
      </c>
    </row>
    <row r="14" spans="2:9" x14ac:dyDescent="0.25">
      <c r="B14" s="2" t="s">
        <v>16</v>
      </c>
    </row>
    <row r="15" spans="2:9" x14ac:dyDescent="0.25">
      <c r="B15" s="1" t="s">
        <v>17</v>
      </c>
      <c r="C15" s="4">
        <v>26100</v>
      </c>
    </row>
    <row r="16" spans="2:9" x14ac:dyDescent="0.25">
      <c r="B16" s="1" t="s">
        <v>18</v>
      </c>
      <c r="C16" s="4">
        <v>37800</v>
      </c>
    </row>
    <row r="18" spans="2:3" x14ac:dyDescent="0.25">
      <c r="B18" s="2" t="s">
        <v>19</v>
      </c>
    </row>
    <row r="19" spans="2:3" x14ac:dyDescent="0.25">
      <c r="B19" s="1" t="s">
        <v>17</v>
      </c>
      <c r="C19" s="4">
        <v>16950</v>
      </c>
    </row>
    <row r="20" spans="2:3" x14ac:dyDescent="0.25">
      <c r="B20" s="1" t="s">
        <v>18</v>
      </c>
      <c r="C20" s="4">
        <v>12650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F20"/>
  <sheetViews>
    <sheetView workbookViewId="0">
      <selection activeCell="D5" sqref="D5"/>
    </sheetView>
  </sheetViews>
  <sheetFormatPr baseColWidth="10" defaultRowHeight="15" x14ac:dyDescent="0.25"/>
  <cols>
    <col min="2" max="2" width="28" customWidth="1"/>
    <col min="4" max="4" width="12.28515625" customWidth="1"/>
    <col min="5" max="5" width="27" customWidth="1"/>
    <col min="6" max="6" width="13.5703125" customWidth="1"/>
    <col min="8" max="8" width="21.5703125" customWidth="1"/>
  </cols>
  <sheetData>
    <row r="2" spans="2:6" x14ac:dyDescent="0.25">
      <c r="B2" s="5" t="s">
        <v>26</v>
      </c>
    </row>
    <row r="4" spans="2:6" x14ac:dyDescent="0.25">
      <c r="D4" s="25">
        <v>1</v>
      </c>
    </row>
    <row r="5" spans="2:6" x14ac:dyDescent="0.25">
      <c r="B5" s="2" t="s">
        <v>15</v>
      </c>
      <c r="C5" s="3" t="s">
        <v>14</v>
      </c>
      <c r="D5" s="3" t="s">
        <v>38</v>
      </c>
      <c r="E5" s="3" t="str">
        <f>IF(D4=0, "Zuschlagsatz aus BAB", "Zuschlagsatz")</f>
        <v>Zuschlagsatz</v>
      </c>
      <c r="F5" s="10"/>
    </row>
    <row r="6" spans="2:6" x14ac:dyDescent="0.25">
      <c r="B6" s="1" t="s">
        <v>10</v>
      </c>
      <c r="C6" s="8">
        <v>0.15</v>
      </c>
      <c r="D6" s="26">
        <f>D4</f>
        <v>1</v>
      </c>
      <c r="E6" s="24">
        <f>IF(D6=1,C6,'Zuschlagsätze berechnen'!F6)</f>
        <v>0.15</v>
      </c>
    </row>
    <row r="7" spans="2:6" x14ac:dyDescent="0.25">
      <c r="B7" s="1" t="s">
        <v>11</v>
      </c>
      <c r="C7" s="8">
        <v>0.8</v>
      </c>
      <c r="D7" s="26">
        <f>D4</f>
        <v>1</v>
      </c>
      <c r="E7" s="24">
        <f>IF(D7=1,C7,'Zuschlagsätze berechnen'!F7)</f>
        <v>0.8</v>
      </c>
    </row>
    <row r="8" spans="2:6" x14ac:dyDescent="0.25">
      <c r="B8" s="1" t="s">
        <v>12</v>
      </c>
      <c r="C8" s="8">
        <v>0.08</v>
      </c>
      <c r="D8" s="26">
        <f>D4</f>
        <v>1</v>
      </c>
      <c r="E8" s="24">
        <f>IF(D8=1,C8,'Zuschlagsätze berechnen'!F8)</f>
        <v>0.08</v>
      </c>
    </row>
    <row r="9" spans="2:6" x14ac:dyDescent="0.25">
      <c r="B9" s="13" t="s">
        <v>9</v>
      </c>
      <c r="C9" s="8">
        <v>0.05</v>
      </c>
      <c r="D9" s="26">
        <f>D4</f>
        <v>1</v>
      </c>
      <c r="E9" s="24">
        <f>IF(D9=1,C9,'Zuschlagsätze berechnen'!F9)</f>
        <v>0.05</v>
      </c>
    </row>
    <row r="10" spans="2:6" x14ac:dyDescent="0.25">
      <c r="B10" s="1" t="s">
        <v>22</v>
      </c>
      <c r="C10" s="8">
        <v>0.14000000000000001</v>
      </c>
    </row>
    <row r="11" spans="2:6" x14ac:dyDescent="0.25">
      <c r="B11" s="1" t="s">
        <v>24</v>
      </c>
      <c r="C11" s="8">
        <v>0.1</v>
      </c>
    </row>
    <row r="12" spans="2:6" x14ac:dyDescent="0.25">
      <c r="B12" s="1" t="s">
        <v>25</v>
      </c>
      <c r="C12" s="8">
        <v>0.02</v>
      </c>
    </row>
    <row r="13" spans="2:6" x14ac:dyDescent="0.25">
      <c r="B13" s="1" t="s">
        <v>23</v>
      </c>
      <c r="C13" s="8">
        <v>0.03</v>
      </c>
    </row>
    <row r="14" spans="2:6" x14ac:dyDescent="0.25">
      <c r="B14" s="9"/>
      <c r="C14" s="11"/>
    </row>
    <row r="15" spans="2:6" x14ac:dyDescent="0.25">
      <c r="B15" s="11"/>
      <c r="C15" s="12"/>
    </row>
    <row r="16" spans="2:6" x14ac:dyDescent="0.25">
      <c r="B16" s="11"/>
      <c r="C16" s="12"/>
    </row>
    <row r="17" spans="2:3" x14ac:dyDescent="0.25">
      <c r="B17" s="11"/>
      <c r="C17" s="11"/>
    </row>
    <row r="18" spans="2:3" x14ac:dyDescent="0.25">
      <c r="B18" s="9"/>
      <c r="C18" s="11"/>
    </row>
    <row r="19" spans="2:3" x14ac:dyDescent="0.25">
      <c r="B19" s="11"/>
      <c r="C19" s="12"/>
    </row>
    <row r="20" spans="2:3" x14ac:dyDescent="0.25">
      <c r="B20" s="11"/>
      <c r="C20" s="12"/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F21"/>
  <sheetViews>
    <sheetView tabSelected="1" workbookViewId="0">
      <selection activeCell="D26" sqref="D26"/>
    </sheetView>
  </sheetViews>
  <sheetFormatPr baseColWidth="10" defaultRowHeight="15" x14ac:dyDescent="0.25"/>
  <cols>
    <col min="1" max="1" width="1.7109375" customWidth="1"/>
    <col min="2" max="2" width="11.5703125" customWidth="1"/>
    <col min="3" max="3" width="10.85546875" customWidth="1"/>
    <col min="4" max="4" width="26" customWidth="1"/>
    <col min="5" max="5" width="15.28515625" customWidth="1"/>
    <col min="6" max="6" width="20.85546875" customWidth="1"/>
  </cols>
  <sheetData>
    <row r="2" spans="2:6" x14ac:dyDescent="0.25">
      <c r="D2" s="27" t="s">
        <v>27</v>
      </c>
      <c r="E2" s="28"/>
    </row>
    <row r="4" spans="2:6" x14ac:dyDescent="0.25">
      <c r="B4" s="25">
        <v>0</v>
      </c>
    </row>
    <row r="5" spans="2:6" x14ac:dyDescent="0.25">
      <c r="B5" s="16" t="s">
        <v>38</v>
      </c>
      <c r="C5" s="16" t="s">
        <v>39</v>
      </c>
      <c r="D5" s="16" t="s">
        <v>28</v>
      </c>
      <c r="E5" s="16" t="str">
        <f>IF( B4=0, "Betrag aus BAB", "Betrag")</f>
        <v>Betrag aus BAB</v>
      </c>
    </row>
    <row r="6" spans="2:6" x14ac:dyDescent="0.25">
      <c r="B6" s="26">
        <f>B4</f>
        <v>0</v>
      </c>
      <c r="C6" s="4">
        <v>80000</v>
      </c>
      <c r="D6" s="1" t="s">
        <v>31</v>
      </c>
      <c r="E6" s="15">
        <f>IF(B6=1,C6,'Zuschlagsätze berechnen'!C10)</f>
        <v>126000</v>
      </c>
    </row>
    <row r="7" spans="2:6" x14ac:dyDescent="0.25">
      <c r="B7" s="26">
        <f>B4</f>
        <v>0</v>
      </c>
      <c r="C7" s="4">
        <v>30000</v>
      </c>
      <c r="D7" s="1" t="s">
        <v>2</v>
      </c>
      <c r="E7" s="15">
        <f>IF(B7=1,C7,'Zuschlagsätze berechnen'!C6)</f>
        <v>20500</v>
      </c>
    </row>
    <row r="8" spans="2:6" x14ac:dyDescent="0.25">
      <c r="B8" s="26">
        <f>B4</f>
        <v>0</v>
      </c>
      <c r="C8" s="4">
        <v>50000</v>
      </c>
      <c r="D8" s="1" t="s">
        <v>29</v>
      </c>
      <c r="E8" s="15">
        <f>IF(B8=1,C8,'Zuschlagsätze berechnen'!C11)</f>
        <v>164000</v>
      </c>
    </row>
    <row r="9" spans="2:6" x14ac:dyDescent="0.25">
      <c r="B9" s="26">
        <f>B4</f>
        <v>0</v>
      </c>
      <c r="C9" s="4">
        <v>90000</v>
      </c>
      <c r="D9" s="1" t="s">
        <v>3</v>
      </c>
      <c r="E9" s="15">
        <f>IF(B9=1,C9,'Zuschlagsätze berechnen'!C7)</f>
        <v>186200</v>
      </c>
    </row>
    <row r="10" spans="2:6" x14ac:dyDescent="0.25">
      <c r="B10" s="26">
        <f>B4</f>
        <v>0</v>
      </c>
      <c r="C10" s="4">
        <v>500</v>
      </c>
      <c r="D10" s="1" t="s">
        <v>30</v>
      </c>
      <c r="E10" s="15">
        <f>IF(B10=1,C10,'Zuschlagsätze berechnen'!C12)</f>
        <v>870</v>
      </c>
    </row>
    <row r="11" spans="2:6" x14ac:dyDescent="0.25">
      <c r="E11" s="19">
        <f>SUM(E6:E10)</f>
        <v>497570</v>
      </c>
      <c r="F11" s="18" t="s">
        <v>32</v>
      </c>
    </row>
    <row r="12" spans="2:6" x14ac:dyDescent="0.25">
      <c r="C12" s="17">
        <f>'Zuschlagsätze anwenden'!E8</f>
        <v>0.08</v>
      </c>
      <c r="D12" s="1" t="s">
        <v>4</v>
      </c>
      <c r="E12" s="15">
        <f>E11*C12</f>
        <v>39805.599999999999</v>
      </c>
    </row>
    <row r="13" spans="2:6" x14ac:dyDescent="0.25">
      <c r="C13" s="17">
        <f>'Zuschlagsätze anwenden'!E9</f>
        <v>0.05</v>
      </c>
      <c r="D13" s="1" t="s">
        <v>33</v>
      </c>
      <c r="E13" s="15">
        <f>E11*C13</f>
        <v>24878.5</v>
      </c>
    </row>
    <row r="14" spans="2:6" x14ac:dyDescent="0.25">
      <c r="E14" s="19">
        <f>SUM(E12:E13)+E11</f>
        <v>562254.1</v>
      </c>
      <c r="F14" s="18" t="s">
        <v>34</v>
      </c>
    </row>
    <row r="15" spans="2:6" x14ac:dyDescent="0.25">
      <c r="C15" s="17">
        <f>'Zuschlagsätze anwenden'!C10</f>
        <v>0.14000000000000001</v>
      </c>
      <c r="D15" s="1" t="s">
        <v>22</v>
      </c>
      <c r="E15" s="15">
        <f>E14*C15</f>
        <v>78715.574000000008</v>
      </c>
    </row>
    <row r="16" spans="2:6" x14ac:dyDescent="0.25">
      <c r="E16" s="21">
        <f>E14+E15</f>
        <v>640969.674</v>
      </c>
      <c r="F16" s="23" t="s">
        <v>35</v>
      </c>
    </row>
    <row r="17" spans="2:6" x14ac:dyDescent="0.25">
      <c r="B17" s="29">
        <f>C17+C18</f>
        <v>0.05</v>
      </c>
      <c r="C17" s="17">
        <f>'Zuschlagsätze anwenden'!C12</f>
        <v>0.02</v>
      </c>
      <c r="D17" s="1" t="s">
        <v>25</v>
      </c>
      <c r="E17" s="15">
        <f>E16/(100-$B$17*100)*C17*100</f>
        <v>13494.098400000001</v>
      </c>
    </row>
    <row r="18" spans="2:6" x14ac:dyDescent="0.25">
      <c r="B18" s="30"/>
      <c r="C18" s="17">
        <f>'Zuschlagsätze anwenden'!C13</f>
        <v>0.03</v>
      </c>
      <c r="D18" s="1" t="s">
        <v>24</v>
      </c>
      <c r="E18" s="15">
        <f>E16/(100-$B$17*100)*C18*100</f>
        <v>20241.1476</v>
      </c>
    </row>
    <row r="19" spans="2:6" x14ac:dyDescent="0.25">
      <c r="E19" s="19">
        <f>E16+E17+E18</f>
        <v>674704.92</v>
      </c>
      <c r="F19" s="18" t="s">
        <v>36</v>
      </c>
    </row>
    <row r="20" spans="2:6" x14ac:dyDescent="0.25">
      <c r="C20" s="17">
        <f>'Zuschlagsätze anwenden'!C11</f>
        <v>0.1</v>
      </c>
      <c r="D20" s="1" t="s">
        <v>23</v>
      </c>
      <c r="E20" s="15">
        <f>E19/(100-C20*100)*C20*100</f>
        <v>74967.213333333348</v>
      </c>
    </row>
    <row r="21" spans="2:6" x14ac:dyDescent="0.25">
      <c r="E21" s="20">
        <f>E19+E20</f>
        <v>749672.13333333342</v>
      </c>
      <c r="F21" s="22" t="s">
        <v>37</v>
      </c>
    </row>
  </sheetData>
  <mergeCells count="2">
    <mergeCell ref="D2:E2"/>
    <mergeCell ref="B17:B18"/>
  </mergeCell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Zuschlagsätze berechnen</vt:lpstr>
      <vt:lpstr>Zuschlagsätze anwenden</vt:lpstr>
      <vt:lpstr>Angebotskalkulation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WDF Verlag GmbH</dc:creator>
  <cp:lastModifiedBy>Wolfgang</cp:lastModifiedBy>
  <dcterms:created xsi:type="dcterms:W3CDTF">2016-12-25T11:56:00Z</dcterms:created>
  <dcterms:modified xsi:type="dcterms:W3CDTF">2017-03-23T10:19:50Z</dcterms:modified>
</cp:coreProperties>
</file>