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6115" windowHeight="12840" activeTab="1"/>
  </bookViews>
  <sheets>
    <sheet name="ABC-Analyse" sheetId="1" r:id="rId1"/>
    <sheet name="Sortieren_Kumuliert" sheetId="5" r:id="rId2"/>
    <sheet name="XYZ-Analyse" sheetId="3" r:id="rId3"/>
  </sheets>
  <definedNames>
    <definedName name="_xlnm._FilterDatabase" localSheetId="1" hidden="1">Sortieren_Kumuliert!$B$4:$J$4</definedName>
  </definedNames>
  <calcPr calcId="145621"/>
</workbook>
</file>

<file path=xl/calcChain.xml><?xml version="1.0" encoding="utf-8"?>
<calcChain xmlns="http://schemas.openxmlformats.org/spreadsheetml/2006/main">
  <c r="L15" i="5" l="1"/>
  <c r="L9" i="5"/>
  <c r="L6" i="5"/>
  <c r="L5" i="5"/>
  <c r="I7" i="5"/>
  <c r="I8" i="5" s="1"/>
  <c r="I9" i="5" s="1"/>
  <c r="I10" i="5" s="1"/>
  <c r="I11" i="5" s="1"/>
  <c r="I12" i="5" s="1"/>
  <c r="I13" i="5" s="1"/>
  <c r="I14" i="5" s="1"/>
  <c r="I6" i="5"/>
  <c r="I5" i="5"/>
  <c r="H15" i="5"/>
  <c r="H6" i="5"/>
  <c r="H7" i="5"/>
  <c r="H8" i="5"/>
  <c r="H9" i="5"/>
  <c r="H10" i="5"/>
  <c r="H11" i="5"/>
  <c r="H12" i="5"/>
  <c r="H13" i="5"/>
  <c r="H14" i="5"/>
  <c r="H5" i="5"/>
  <c r="E7" i="5"/>
  <c r="E8" i="5" s="1"/>
  <c r="E9" i="5" s="1"/>
  <c r="E10" i="5" s="1"/>
  <c r="E11" i="5" s="1"/>
  <c r="E12" i="5" s="1"/>
  <c r="E13" i="5" s="1"/>
  <c r="E14" i="5" s="1"/>
  <c r="E6" i="5"/>
  <c r="E5" i="5"/>
  <c r="G15" i="5"/>
  <c r="G6" i="5"/>
  <c r="G5" i="5"/>
  <c r="C15" i="5"/>
  <c r="D14" i="5" s="1"/>
  <c r="G7" i="5"/>
  <c r="D8" i="5" l="1"/>
  <c r="D9" i="5"/>
  <c r="D10" i="5"/>
  <c r="D11" i="5"/>
  <c r="D5" i="5"/>
  <c r="D12" i="5"/>
  <c r="D6" i="5"/>
  <c r="D13" i="5"/>
  <c r="D7" i="5"/>
  <c r="D15" i="5" l="1"/>
</calcChain>
</file>

<file path=xl/sharedStrings.xml><?xml version="1.0" encoding="utf-8"?>
<sst xmlns="http://schemas.openxmlformats.org/spreadsheetml/2006/main" count="54" uniqueCount="44">
  <si>
    <t>ABC-Analyse</t>
  </si>
  <si>
    <t>A-Güter</t>
  </si>
  <si>
    <t>B-Güter</t>
  </si>
  <si>
    <t>C-Güter</t>
  </si>
  <si>
    <t>Wertanteil</t>
  </si>
  <si>
    <t>Mengenanteil</t>
  </si>
  <si>
    <t>Mat.-Name</t>
  </si>
  <si>
    <t>Verbrauchsmenge</t>
  </si>
  <si>
    <t>Preis</t>
  </si>
  <si>
    <t>Gesamtverbrauchswert</t>
  </si>
  <si>
    <t>Rang</t>
  </si>
  <si>
    <t>Produkt A</t>
  </si>
  <si>
    <t>Produkt B</t>
  </si>
  <si>
    <t>Produkt C</t>
  </si>
  <si>
    <t>Produkt D</t>
  </si>
  <si>
    <t>Produkt E</t>
  </si>
  <si>
    <t>Produkt F</t>
  </si>
  <si>
    <t>Produkt G</t>
  </si>
  <si>
    <t>Produkt H</t>
  </si>
  <si>
    <t>Produkt I</t>
  </si>
  <si>
    <t>Produkt J</t>
  </si>
  <si>
    <t>Jahresverbrauch</t>
  </si>
  <si>
    <t>Verbrauchswert in %</t>
  </si>
  <si>
    <t>Kum. Wertverbrauch</t>
  </si>
  <si>
    <t>Kum. Verbrauch</t>
  </si>
  <si>
    <t>Wertverbrauch</t>
  </si>
  <si>
    <t>Klasse</t>
  </si>
  <si>
    <t>A</t>
  </si>
  <si>
    <t>B</t>
  </si>
  <si>
    <t>C</t>
  </si>
  <si>
    <t>XYZ-Analyse:</t>
  </si>
  <si>
    <t>X</t>
  </si>
  <si>
    <t>Y</t>
  </si>
  <si>
    <t>Z</t>
  </si>
  <si>
    <t>Verbrauch</t>
  </si>
  <si>
    <t>Hoch</t>
  </si>
  <si>
    <t>Schwankend</t>
  </si>
  <si>
    <t>Mittel</t>
  </si>
  <si>
    <t>Niedrig</t>
  </si>
  <si>
    <t>Bedarf</t>
  </si>
  <si>
    <t>Konstant</t>
  </si>
  <si>
    <t>Unregelmäßig</t>
  </si>
  <si>
    <t>AX</t>
  </si>
  <si>
    <t>Sortierung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</si>
</sst>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2" xfId="0" applyFill="1" applyBorder="1" applyAlignment="1"/>
    <xf numFmtId="0" fontId="0" fillId="8" borderId="13" xfId="0" applyFill="1" applyBorder="1" applyAlignment="1"/>
    <xf numFmtId="0" fontId="1" fillId="3" borderId="0" xfId="0" applyFont="1" applyFill="1"/>
    <xf numFmtId="9" fontId="0" fillId="6" borderId="1" xfId="0" applyNumberForma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10" fontId="3" fillId="4" borderId="1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ABC-Analyse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'ABC-Analyse'!$C$4</c:f>
              <c:strCache>
                <c:ptCount val="1"/>
                <c:pt idx="0">
                  <c:v>Wertanteil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9391239792130658E-3"/>
                  <c:y val="7.4829931972789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84780994803212E-3"/>
                  <c:y val="6.1224489795918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695619896065329E-3"/>
                  <c:y val="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'ABC-Analyse'!$B$5:$B$7</c:f>
              <c:strCache>
                <c:ptCount val="3"/>
                <c:pt idx="0">
                  <c:v>A-Güter</c:v>
                </c:pt>
                <c:pt idx="1">
                  <c:v>B-Güter</c:v>
                </c:pt>
                <c:pt idx="2">
                  <c:v>C-Güter</c:v>
                </c:pt>
              </c:strCache>
            </c:strRef>
          </c:cat>
          <c:val>
            <c:numRef>
              <c:f>'ABC-Analyse'!$C$5:$C$7</c:f>
              <c:numCache>
                <c:formatCode>0%</c:formatCode>
                <c:ptCount val="3"/>
                <c:pt idx="0">
                  <c:v>0.8</c:v>
                </c:pt>
                <c:pt idx="1">
                  <c:v>0.15</c:v>
                </c:pt>
                <c:pt idx="2">
                  <c:v>0.05</c:v>
                </c:pt>
              </c:numCache>
            </c:numRef>
          </c:val>
        </c:ser>
        <c:ser>
          <c:idx val="1"/>
          <c:order val="1"/>
          <c:tx>
            <c:strRef>
              <c:f>'ABC-Analyse'!$D$4</c:f>
              <c:strCache>
                <c:ptCount val="1"/>
                <c:pt idx="0">
                  <c:v>Mengenanteil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9086859688195987E-3"/>
                  <c:y val="5.668934240362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1224489795918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695619896065329E-3"/>
                  <c:y val="6.349206349206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'ABC-Analyse'!$B$5:$B$7</c:f>
              <c:strCache>
                <c:ptCount val="3"/>
                <c:pt idx="0">
                  <c:v>A-Güter</c:v>
                </c:pt>
                <c:pt idx="1">
                  <c:v>B-Güter</c:v>
                </c:pt>
                <c:pt idx="2">
                  <c:v>C-Güter</c:v>
                </c:pt>
              </c:strCache>
            </c:strRef>
          </c:cat>
          <c:val>
            <c:numRef>
              <c:f>'ABC-Analyse'!$D$5:$D$7</c:f>
              <c:numCache>
                <c:formatCode>0%</c:formatCode>
                <c:ptCount val="3"/>
                <c:pt idx="0">
                  <c:v>0.15</c:v>
                </c:pt>
                <c:pt idx="1">
                  <c:v>0.35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3048320"/>
        <c:axId val="253049856"/>
        <c:axId val="106731712"/>
      </c:bar3DChart>
      <c:catAx>
        <c:axId val="253048320"/>
        <c:scaling>
          <c:orientation val="minMax"/>
        </c:scaling>
        <c:delete val="0"/>
        <c:axPos val="b"/>
        <c:majorTickMark val="out"/>
        <c:minorTickMark val="none"/>
        <c:tickLblPos val="nextTo"/>
        <c:crossAx val="253049856"/>
        <c:crosses val="autoZero"/>
        <c:auto val="1"/>
        <c:lblAlgn val="ctr"/>
        <c:lblOffset val="100"/>
        <c:noMultiLvlLbl val="0"/>
      </c:catAx>
      <c:valAx>
        <c:axId val="2530498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3048320"/>
        <c:crosses val="autoZero"/>
        <c:crossBetween val="between"/>
      </c:valAx>
      <c:serAx>
        <c:axId val="10673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253049856"/>
        <c:crosses val="autoZero"/>
      </c:ser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180975</xdr:rowOff>
    </xdr:from>
    <xdr:to>
      <xdr:col>16</xdr:col>
      <xdr:colOff>152400</xdr:colOff>
      <xdr:row>34</xdr:row>
      <xdr:rowOff>66675</xdr:rowOff>
    </xdr:to>
    <xdr:graphicFrame macro="">
      <xdr:nvGraphicFramePr>
        <xdr:cNvPr id="2" name="Diagramm 1" title="ABC-Analys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537210</xdr:colOff>
      <xdr:row>4</xdr:row>
      <xdr:rowOff>91440</xdr:rowOff>
    </xdr:from>
    <xdr:to>
      <xdr:col>5</xdr:col>
      <xdr:colOff>266700</xdr:colOff>
      <xdr:row>4</xdr:row>
      <xdr:rowOff>91440</xdr:rowOff>
    </xdr:to>
    <xdr:cxnSp macro="">
      <xdr:nvCxnSpPr>
        <xdr:cNvPr id="3" name="Gerade Verbindung mit Pfeil 2"/>
        <xdr:cNvCxnSpPr/>
      </xdr:nvCxnSpPr>
      <xdr:spPr>
        <a:xfrm>
          <a:off x="2061210" y="853440"/>
          <a:ext cx="201549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369570</xdr:colOff>
      <xdr:row>4</xdr:row>
      <xdr:rowOff>179070</xdr:rowOff>
    </xdr:from>
    <xdr:to>
      <xdr:col>2</xdr:col>
      <xdr:colOff>369570</xdr:colOff>
      <xdr:row>7</xdr:row>
      <xdr:rowOff>45720</xdr:rowOff>
    </xdr:to>
    <xdr:cxnSp macro="">
      <xdr:nvCxnSpPr>
        <xdr:cNvPr id="5" name="Gerade Verbindung mit Pfeil 4"/>
        <xdr:cNvCxnSpPr/>
      </xdr:nvCxnSpPr>
      <xdr:spPr>
        <a:xfrm>
          <a:off x="1893570" y="941070"/>
          <a:ext cx="0" cy="438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workbookViewId="0">
      <selection activeCell="C5" sqref="C5"/>
    </sheetView>
  </sheetViews>
  <sheetFormatPr baseColWidth="10" defaultRowHeight="15" x14ac:dyDescent="0.25"/>
  <cols>
    <col min="1" max="3" width="11.42578125" style="8"/>
    <col min="4" max="4" width="14.42578125" style="8" customWidth="1"/>
    <col min="5" max="16384" width="11.42578125" style="8"/>
  </cols>
  <sheetData>
    <row r="2" spans="2:4" x14ac:dyDescent="0.25">
      <c r="B2" s="14" t="s">
        <v>0</v>
      </c>
    </row>
    <row r="4" spans="2:4" x14ac:dyDescent="0.25">
      <c r="C4" s="17" t="s">
        <v>4</v>
      </c>
      <c r="D4" s="17" t="s">
        <v>5</v>
      </c>
    </row>
    <row r="5" spans="2:4" x14ac:dyDescent="0.25">
      <c r="B5" s="16" t="s">
        <v>1</v>
      </c>
      <c r="C5" s="15">
        <v>0.8</v>
      </c>
      <c r="D5" s="15">
        <v>0.15</v>
      </c>
    </row>
    <row r="6" spans="2:4" x14ac:dyDescent="0.25">
      <c r="B6" s="16" t="s">
        <v>2</v>
      </c>
      <c r="C6" s="15">
        <v>0.15</v>
      </c>
      <c r="D6" s="15">
        <v>0.35</v>
      </c>
    </row>
    <row r="7" spans="2:4" x14ac:dyDescent="0.25">
      <c r="B7" s="16" t="s">
        <v>3</v>
      </c>
      <c r="C7" s="15">
        <v>0.05</v>
      </c>
      <c r="D7" s="15">
        <v>0.5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tabSelected="1" zoomScale="120" zoomScaleNormal="120" workbookViewId="0">
      <selection activeCell="G23" sqref="G23"/>
    </sheetView>
  </sheetViews>
  <sheetFormatPr baseColWidth="10" defaultRowHeight="15" x14ac:dyDescent="0.25"/>
  <cols>
    <col min="1" max="2" width="11.42578125" style="8"/>
    <col min="3" max="5" width="18.140625" style="8" customWidth="1"/>
    <col min="6" max="6" width="11.42578125" style="8"/>
    <col min="7" max="9" width="22.85546875" style="8" customWidth="1"/>
    <col min="10" max="10" width="11.42578125" style="8"/>
    <col min="11" max="11" width="8.140625" style="8" customWidth="1"/>
    <col min="12" max="12" width="14" style="8" customWidth="1"/>
    <col min="13" max="16384" width="11.42578125" style="8"/>
  </cols>
  <sheetData>
    <row r="2" spans="2:12" x14ac:dyDescent="0.25">
      <c r="B2" s="14" t="s">
        <v>43</v>
      </c>
    </row>
    <row r="4" spans="2:12" ht="15.75" thickBot="1" x14ac:dyDescent="0.3">
      <c r="B4" s="20" t="s">
        <v>6</v>
      </c>
      <c r="C4" s="20" t="s">
        <v>7</v>
      </c>
      <c r="D4" s="20" t="s">
        <v>21</v>
      </c>
      <c r="E4" s="20" t="s">
        <v>24</v>
      </c>
      <c r="F4" s="20" t="s">
        <v>8</v>
      </c>
      <c r="G4" s="20" t="s">
        <v>9</v>
      </c>
      <c r="H4" s="20" t="s">
        <v>22</v>
      </c>
      <c r="I4" s="20" t="s">
        <v>23</v>
      </c>
      <c r="J4" s="20" t="s">
        <v>10</v>
      </c>
      <c r="K4" s="21" t="s">
        <v>26</v>
      </c>
      <c r="L4" s="21" t="s">
        <v>25</v>
      </c>
    </row>
    <row r="5" spans="2:12" ht="15.75" thickBot="1" x14ac:dyDescent="0.3">
      <c r="B5" s="16" t="s">
        <v>17</v>
      </c>
      <c r="C5" s="6">
        <v>49</v>
      </c>
      <c r="D5" s="4">
        <f>C5/$C$15</f>
        <v>1.2551229508196721E-2</v>
      </c>
      <c r="E5" s="4">
        <f>D5</f>
        <v>1.2551229508196721E-2</v>
      </c>
      <c r="F5" s="22">
        <v>440</v>
      </c>
      <c r="G5" s="3">
        <f>F5*C5</f>
        <v>21560</v>
      </c>
      <c r="H5" s="4">
        <f>G5/$G$15</f>
        <v>0.69622501372428713</v>
      </c>
      <c r="I5" s="4">
        <f>H5</f>
        <v>0.69622501372428713</v>
      </c>
      <c r="J5" s="23">
        <v>1</v>
      </c>
      <c r="K5" s="24" t="s">
        <v>27</v>
      </c>
      <c r="L5" s="32">
        <f>I5</f>
        <v>0.69622501372428713</v>
      </c>
    </row>
    <row r="6" spans="2:12" x14ac:dyDescent="0.25">
      <c r="B6" s="16" t="s">
        <v>14</v>
      </c>
      <c r="C6" s="6">
        <v>45</v>
      </c>
      <c r="D6" s="4">
        <f t="shared" ref="D6:D14" si="0">C6/$C$15</f>
        <v>1.1526639344262296E-2</v>
      </c>
      <c r="E6" s="4">
        <f>E5+D6</f>
        <v>2.4077868852459015E-2</v>
      </c>
      <c r="F6" s="22">
        <v>77</v>
      </c>
      <c r="G6" s="3">
        <f>F6*C6</f>
        <v>3465</v>
      </c>
      <c r="H6" s="4">
        <f t="shared" ref="H6:H14" si="1">G6/$G$15</f>
        <v>0.11189330577711758</v>
      </c>
      <c r="I6" s="4">
        <f>I5+H6</f>
        <v>0.80811831950140467</v>
      </c>
      <c r="J6" s="23">
        <v>2</v>
      </c>
      <c r="K6" s="25" t="s">
        <v>28</v>
      </c>
      <c r="L6" s="28">
        <f>H6+H7+H8</f>
        <v>0.2197500565117706</v>
      </c>
    </row>
    <row r="7" spans="2:12" x14ac:dyDescent="0.25">
      <c r="B7" s="16" t="s">
        <v>11</v>
      </c>
      <c r="C7" s="6">
        <v>90</v>
      </c>
      <c r="D7" s="4">
        <f t="shared" si="0"/>
        <v>2.3053278688524591E-2</v>
      </c>
      <c r="E7" s="4">
        <f t="shared" ref="E7:E14" si="2">E6+D7</f>
        <v>4.7131147540983603E-2</v>
      </c>
      <c r="F7" s="22">
        <v>24</v>
      </c>
      <c r="G7" s="3">
        <f>C7*F7</f>
        <v>2160</v>
      </c>
      <c r="H7" s="4">
        <f t="shared" si="1"/>
        <v>6.9751671133787579E-2</v>
      </c>
      <c r="I7" s="4">
        <f t="shared" ref="I7:I14" si="3">I6+H7</f>
        <v>0.87786999063519222</v>
      </c>
      <c r="J7" s="23">
        <v>3</v>
      </c>
      <c r="K7" s="26" t="s">
        <v>28</v>
      </c>
      <c r="L7" s="18"/>
    </row>
    <row r="8" spans="2:12" ht="15.75" thickBot="1" x14ac:dyDescent="0.3">
      <c r="B8" s="16" t="s">
        <v>18</v>
      </c>
      <c r="C8" s="6">
        <v>98</v>
      </c>
      <c r="D8" s="4">
        <f t="shared" si="0"/>
        <v>2.5102459016393443E-2</v>
      </c>
      <c r="E8" s="4">
        <f t="shared" si="2"/>
        <v>7.2233606557377039E-2</v>
      </c>
      <c r="F8" s="22">
        <v>13</v>
      </c>
      <c r="G8" s="3">
        <v>1180</v>
      </c>
      <c r="H8" s="4">
        <f t="shared" si="1"/>
        <v>3.8105079600865441E-2</v>
      </c>
      <c r="I8" s="4">
        <f t="shared" si="3"/>
        <v>0.91597507023605762</v>
      </c>
      <c r="J8" s="23">
        <v>4</v>
      </c>
      <c r="K8" s="27" t="s">
        <v>28</v>
      </c>
      <c r="L8" s="19"/>
    </row>
    <row r="9" spans="2:12" x14ac:dyDescent="0.25">
      <c r="B9" s="16" t="s">
        <v>15</v>
      </c>
      <c r="C9" s="6">
        <v>980</v>
      </c>
      <c r="D9" s="4">
        <f t="shared" si="0"/>
        <v>0.25102459016393441</v>
      </c>
      <c r="E9" s="4">
        <f t="shared" si="2"/>
        <v>0.32325819672131145</v>
      </c>
      <c r="F9" s="22">
        <v>0.65</v>
      </c>
      <c r="G9" s="3">
        <v>590</v>
      </c>
      <c r="H9" s="4">
        <f t="shared" si="1"/>
        <v>1.905253980043272E-2</v>
      </c>
      <c r="I9" s="4">
        <f t="shared" si="3"/>
        <v>0.93502761003649038</v>
      </c>
      <c r="J9" s="23">
        <v>5</v>
      </c>
      <c r="K9" s="29" t="s">
        <v>29</v>
      </c>
      <c r="L9" s="28">
        <f>H9+H10+H11+H12+H13+H14</f>
        <v>8.4024929763942269E-2</v>
      </c>
    </row>
    <row r="10" spans="2:12" x14ac:dyDescent="0.25">
      <c r="B10" s="16" t="s">
        <v>19</v>
      </c>
      <c r="C10" s="6">
        <v>197</v>
      </c>
      <c r="D10" s="4">
        <f t="shared" si="0"/>
        <v>5.0461065573770489E-2</v>
      </c>
      <c r="E10" s="4">
        <f t="shared" si="2"/>
        <v>0.37371926229508196</v>
      </c>
      <c r="F10" s="22">
        <v>2.6</v>
      </c>
      <c r="G10" s="3">
        <v>545</v>
      </c>
      <c r="H10" s="4">
        <f t="shared" si="1"/>
        <v>1.7599379985145477E-2</v>
      </c>
      <c r="I10" s="4">
        <f t="shared" si="3"/>
        <v>0.95262699002163587</v>
      </c>
      <c r="J10" s="23">
        <v>6</v>
      </c>
      <c r="K10" s="30" t="s">
        <v>29</v>
      </c>
      <c r="L10" s="18"/>
    </row>
    <row r="11" spans="2:12" x14ac:dyDescent="0.25">
      <c r="B11" s="16" t="s">
        <v>16</v>
      </c>
      <c r="C11" s="6">
        <v>245</v>
      </c>
      <c r="D11" s="4">
        <f t="shared" si="0"/>
        <v>6.2756147540983603E-2</v>
      </c>
      <c r="E11" s="4">
        <f t="shared" si="2"/>
        <v>0.43647540983606559</v>
      </c>
      <c r="F11" s="22">
        <v>2.2000000000000002</v>
      </c>
      <c r="G11" s="3">
        <v>520</v>
      </c>
      <c r="H11" s="4">
        <f t="shared" si="1"/>
        <v>1.6792068976652565E-2</v>
      </c>
      <c r="I11" s="4">
        <f t="shared" si="3"/>
        <v>0.9694190589982884</v>
      </c>
      <c r="J11" s="23">
        <v>7</v>
      </c>
      <c r="K11" s="30" t="s">
        <v>29</v>
      </c>
      <c r="L11" s="18"/>
    </row>
    <row r="12" spans="2:12" x14ac:dyDescent="0.25">
      <c r="B12" s="16" t="s">
        <v>13</v>
      </c>
      <c r="C12" s="6">
        <v>280</v>
      </c>
      <c r="D12" s="4">
        <f t="shared" si="0"/>
        <v>7.1721311475409832E-2</v>
      </c>
      <c r="E12" s="4">
        <f t="shared" si="2"/>
        <v>0.50819672131147542</v>
      </c>
      <c r="F12" s="22">
        <v>1.3</v>
      </c>
      <c r="G12" s="3">
        <v>355</v>
      </c>
      <c r="H12" s="4">
        <f t="shared" si="1"/>
        <v>1.1463816320599347E-2</v>
      </c>
      <c r="I12" s="4">
        <f t="shared" si="3"/>
        <v>0.98088287531888774</v>
      </c>
      <c r="J12" s="23">
        <v>8</v>
      </c>
      <c r="K12" s="30" t="s">
        <v>29</v>
      </c>
      <c r="L12" s="18"/>
    </row>
    <row r="13" spans="2:12" x14ac:dyDescent="0.25">
      <c r="B13" s="16" t="s">
        <v>12</v>
      </c>
      <c r="C13" s="6">
        <v>950</v>
      </c>
      <c r="D13" s="4">
        <f t="shared" si="0"/>
        <v>0.24334016393442623</v>
      </c>
      <c r="E13" s="4">
        <f t="shared" si="2"/>
        <v>0.75153688524590168</v>
      </c>
      <c r="F13" s="22">
        <v>0.35</v>
      </c>
      <c r="G13" s="3">
        <v>345</v>
      </c>
      <c r="H13" s="4">
        <f t="shared" si="1"/>
        <v>1.1140891917202182E-2</v>
      </c>
      <c r="I13" s="4">
        <f t="shared" si="3"/>
        <v>0.99202376723608987</v>
      </c>
      <c r="J13" s="23">
        <v>9</v>
      </c>
      <c r="K13" s="30" t="s">
        <v>29</v>
      </c>
      <c r="L13" s="18"/>
    </row>
    <row r="14" spans="2:12" ht="15.75" thickBot="1" x14ac:dyDescent="0.3">
      <c r="B14" s="16" t="s">
        <v>20</v>
      </c>
      <c r="C14" s="6">
        <v>970</v>
      </c>
      <c r="D14" s="4">
        <f t="shared" si="0"/>
        <v>0.24846311475409835</v>
      </c>
      <c r="E14" s="4">
        <f t="shared" si="2"/>
        <v>1</v>
      </c>
      <c r="F14" s="22">
        <v>0.27</v>
      </c>
      <c r="G14" s="3">
        <v>247</v>
      </c>
      <c r="H14" s="4">
        <f t="shared" si="1"/>
        <v>7.976232763909968E-3</v>
      </c>
      <c r="I14" s="4">
        <f t="shared" si="3"/>
        <v>0.99999999999999989</v>
      </c>
      <c r="J14" s="23">
        <v>10</v>
      </c>
      <c r="K14" s="31" t="s">
        <v>29</v>
      </c>
      <c r="L14" s="19"/>
    </row>
    <row r="15" spans="2:12" x14ac:dyDescent="0.25">
      <c r="B15" s="1"/>
      <c r="C15" s="2">
        <f>SUM(C5:C14)</f>
        <v>3904</v>
      </c>
      <c r="D15" s="4">
        <f>SUM(D5:D14)</f>
        <v>1</v>
      </c>
      <c r="E15" s="1"/>
      <c r="F15" s="1"/>
      <c r="G15" s="3">
        <f>SUM(G5:G14)</f>
        <v>30967</v>
      </c>
      <c r="H15" s="4">
        <f>SUM(H5:H14)</f>
        <v>0.99999999999999989</v>
      </c>
      <c r="I15" s="1"/>
      <c r="J15" s="1"/>
      <c r="K15" s="1"/>
      <c r="L15" s="4">
        <f>SUM(L5:L14)</f>
        <v>1</v>
      </c>
    </row>
  </sheetData>
  <autoFilter ref="B4:J4">
    <sortState ref="B5:H15">
      <sortCondition descending="1" ref="G4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zoomScale="250" zoomScaleNormal="250" workbookViewId="0">
      <selection activeCell="D7" sqref="D7"/>
    </sheetView>
  </sheetViews>
  <sheetFormatPr baseColWidth="10" defaultRowHeight="15" x14ac:dyDescent="0.25"/>
  <cols>
    <col min="1" max="5" width="11.42578125" style="8"/>
    <col min="6" max="6" width="19.85546875" style="8" customWidth="1"/>
    <col min="7" max="16384" width="11.42578125" style="8"/>
  </cols>
  <sheetData>
    <row r="2" spans="2:6" x14ac:dyDescent="0.25">
      <c r="B2" s="8" t="s">
        <v>30</v>
      </c>
    </row>
    <row r="4" spans="2:6" x14ac:dyDescent="0.25">
      <c r="B4" s="9"/>
      <c r="C4" s="5" t="s">
        <v>27</v>
      </c>
      <c r="D4" s="5" t="s">
        <v>28</v>
      </c>
      <c r="E4" s="5" t="s">
        <v>29</v>
      </c>
      <c r="F4" s="7" t="s">
        <v>39</v>
      </c>
    </row>
    <row r="5" spans="2:6" x14ac:dyDescent="0.25">
      <c r="B5" s="5" t="s">
        <v>31</v>
      </c>
      <c r="C5" s="6" t="s">
        <v>42</v>
      </c>
      <c r="D5" s="6"/>
      <c r="E5" s="6"/>
      <c r="F5" s="10" t="s">
        <v>40</v>
      </c>
    </row>
    <row r="6" spans="2:6" x14ac:dyDescent="0.25">
      <c r="B6" s="5" t="s">
        <v>32</v>
      </c>
      <c r="C6" s="6"/>
      <c r="D6" s="6"/>
      <c r="E6" s="6"/>
      <c r="F6" s="10" t="s">
        <v>36</v>
      </c>
    </row>
    <row r="7" spans="2:6" x14ac:dyDescent="0.25">
      <c r="B7" s="5" t="s">
        <v>33</v>
      </c>
      <c r="C7" s="6"/>
      <c r="D7" s="6"/>
      <c r="E7" s="6"/>
      <c r="F7" s="10" t="s">
        <v>41</v>
      </c>
    </row>
    <row r="8" spans="2:6" x14ac:dyDescent="0.25">
      <c r="C8" s="10" t="s">
        <v>35</v>
      </c>
      <c r="D8" s="10" t="s">
        <v>37</v>
      </c>
      <c r="E8" s="10" t="s">
        <v>38</v>
      </c>
      <c r="F8" s="9"/>
    </row>
    <row r="9" spans="2:6" x14ac:dyDescent="0.25">
      <c r="C9" s="11" t="s">
        <v>34</v>
      </c>
      <c r="D9" s="12"/>
      <c r="E9" s="13"/>
    </row>
  </sheetData>
  <mergeCells count="1">
    <mergeCell ref="C9:E9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ABC-Analyse</vt:lpstr>
      <vt:lpstr>Sortieren_Kumuliert</vt:lpstr>
      <vt:lpstr>XYZ-Analyse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Wolfgang</cp:lastModifiedBy>
  <dcterms:created xsi:type="dcterms:W3CDTF">2017-08-11T09:09:37Z</dcterms:created>
  <dcterms:modified xsi:type="dcterms:W3CDTF">2017-08-15T04:37:46Z</dcterms:modified>
</cp:coreProperties>
</file>